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checkCompatibility="1" autoCompressPictures="0"/>
  <bookViews>
    <workbookView xWindow="0" yWindow="0" windowWidth="24240" windowHeight="13740" tabRatio="500" activeTab="1"/>
  </bookViews>
  <sheets>
    <sheet name="Survey" sheetId="1" r:id="rId1"/>
    <sheet name="AGREEMENT"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M8" i="1"/>
  <c r="AO8"/>
  <c r="B23"/>
  <c r="AD9"/>
  <c r="AE9"/>
  <c r="AF9"/>
  <c r="AG9"/>
  <c r="AH9"/>
  <c r="AI9"/>
  <c r="AJ9"/>
  <c r="AK9"/>
  <c r="AL9"/>
  <c r="AM9"/>
  <c r="AN9"/>
  <c r="AO9"/>
  <c r="AD11"/>
  <c r="AE11"/>
  <c r="AF11"/>
  <c r="AG11"/>
  <c r="AH11"/>
  <c r="AI11"/>
  <c r="AJ11"/>
  <c r="AK11"/>
  <c r="AL11"/>
  <c r="AM11"/>
  <c r="AN11"/>
  <c r="AO11"/>
  <c r="AD13"/>
  <c r="AE13"/>
  <c r="AF13"/>
  <c r="AG13"/>
  <c r="AH13"/>
  <c r="AI13"/>
  <c r="AJ13"/>
  <c r="AK13"/>
  <c r="AL13"/>
  <c r="AM13"/>
  <c r="AN13"/>
  <c r="AO13"/>
  <c r="AD15"/>
  <c r="AE15"/>
  <c r="AF15"/>
  <c r="AG15"/>
  <c r="AH15"/>
  <c r="AI15"/>
  <c r="AJ15"/>
  <c r="AK15"/>
  <c r="AL15"/>
  <c r="AM15"/>
  <c r="AN15"/>
  <c r="AO15"/>
  <c r="AD17"/>
  <c r="AE17"/>
  <c r="AF17"/>
  <c r="AG17"/>
  <c r="AH17"/>
  <c r="AI17"/>
  <c r="AJ17"/>
  <c r="AK17"/>
  <c r="AL17"/>
  <c r="AM17"/>
  <c r="AN17"/>
  <c r="AO17"/>
  <c r="AD19"/>
  <c r="AE19"/>
  <c r="AF19"/>
  <c r="AG19"/>
  <c r="AH19"/>
  <c r="AI19"/>
  <c r="AJ19"/>
  <c r="AK19"/>
  <c r="AL19"/>
  <c r="AM19"/>
  <c r="AN19"/>
  <c r="AO19"/>
  <c r="B25"/>
  <c r="AF12"/>
  <c r="AD12"/>
  <c r="AE12"/>
  <c r="AG12"/>
  <c r="AH12"/>
  <c r="AI12"/>
  <c r="AJ12"/>
  <c r="AK12"/>
  <c r="AL12"/>
  <c r="AM12"/>
  <c r="AN12"/>
  <c r="AO12"/>
  <c r="AF14"/>
  <c r="AD14"/>
  <c r="AE14"/>
  <c r="AG14"/>
  <c r="AH14"/>
  <c r="AI14"/>
  <c r="AJ14"/>
  <c r="AK14"/>
  <c r="AL14"/>
  <c r="AM14"/>
  <c r="AN14"/>
  <c r="AO14"/>
  <c r="AG16"/>
  <c r="AD16"/>
  <c r="AE16"/>
  <c r="AF16"/>
  <c r="AH16"/>
  <c r="AI16"/>
  <c r="AJ16"/>
  <c r="AK16"/>
  <c r="AL16"/>
  <c r="AM16"/>
  <c r="AN16"/>
  <c r="AO16"/>
  <c r="AF20"/>
  <c r="AD20"/>
  <c r="AE20"/>
  <c r="AG20"/>
  <c r="AH20"/>
  <c r="AI20"/>
  <c r="AJ20"/>
  <c r="AK20"/>
  <c r="AL20"/>
  <c r="AM20"/>
  <c r="AN20"/>
  <c r="AO20"/>
  <c r="AL21"/>
  <c r="AD21"/>
  <c r="AE21"/>
  <c r="AF21"/>
  <c r="AG21"/>
  <c r="AH21"/>
  <c r="AI21"/>
  <c r="AJ21"/>
  <c r="AK21"/>
  <c r="AM21"/>
  <c r="AN21"/>
  <c r="AO21"/>
  <c r="AH10"/>
  <c r="AE10"/>
  <c r="AD10"/>
  <c r="AF10"/>
  <c r="AG10"/>
  <c r="AI10"/>
  <c r="AJ10"/>
  <c r="AK10"/>
  <c r="AL10"/>
  <c r="AM10"/>
  <c r="AN10"/>
  <c r="AO10"/>
  <c r="B27"/>
  <c r="AP9"/>
  <c r="AP10"/>
  <c r="AP11"/>
  <c r="AP12"/>
  <c r="AP13"/>
  <c r="AP14"/>
  <c r="AP15"/>
  <c r="AP16"/>
  <c r="AP17"/>
  <c r="AP18"/>
  <c r="AP19"/>
  <c r="AP20"/>
  <c r="AP21"/>
  <c r="AP8"/>
  <c r="AN8"/>
  <c r="AL8"/>
  <c r="AH8"/>
  <c r="AE8"/>
  <c r="AD8"/>
  <c r="AF8"/>
  <c r="AG8"/>
  <c r="AI8"/>
  <c r="AJ8"/>
  <c r="AK8"/>
  <c r="AD27"/>
  <c r="AH27"/>
  <c r="AL27"/>
  <c r="AE27"/>
  <c r="AI27"/>
  <c r="AM27"/>
  <c r="AF27"/>
  <c r="AJ27"/>
  <c r="AN27"/>
  <c r="AG27"/>
  <c r="AK27"/>
  <c r="AO27"/>
  <c r="C27"/>
  <c r="AD25"/>
  <c r="AH25"/>
  <c r="AL25"/>
  <c r="AE25"/>
  <c r="AI25"/>
  <c r="AM25"/>
  <c r="C25"/>
  <c r="AG25"/>
  <c r="AO25"/>
  <c r="AF25"/>
  <c r="AN25"/>
  <c r="AE23"/>
  <c r="AM23"/>
  <c r="AF23"/>
  <c r="AN23"/>
  <c r="AG23"/>
  <c r="AO23"/>
  <c r="AD23"/>
  <c r="AL23"/>
  <c r="AH23"/>
  <c r="AI23"/>
  <c r="C23"/>
  <c r="AK25"/>
  <c r="AJ25"/>
  <c r="AJ23"/>
  <c r="AK23"/>
  <c r="AD18"/>
  <c r="AE18"/>
  <c r="AF18"/>
  <c r="AG18"/>
  <c r="AH18"/>
  <c r="AI18"/>
  <c r="AJ18"/>
  <c r="AK18"/>
  <c r="AL18"/>
  <c r="AM18"/>
  <c r="AN18"/>
  <c r="AO18"/>
</calcChain>
</file>

<file path=xl/sharedStrings.xml><?xml version="1.0" encoding="utf-8"?>
<sst xmlns="http://schemas.openxmlformats.org/spreadsheetml/2006/main" count="54" uniqueCount="51">
  <si>
    <t xml:space="preserve">All things considered, how would you rate yourself on an optimism scale? </t>
  </si>
  <si>
    <t>When I am criticised personally, it hurts my feelings</t>
  </si>
  <si>
    <t>When someone drives badly on the road, my level of annoyance is</t>
  </si>
  <si>
    <t>I feel that life is an exciting adventure</t>
  </si>
  <si>
    <t>Self Rated optimism score</t>
  </si>
  <si>
    <t>Low / No</t>
  </si>
  <si>
    <t>High / Yes</t>
  </si>
  <si>
    <t>ENTER one Numeric '1' in each row!</t>
  </si>
  <si>
    <t>If something can go wrong for me, it will.</t>
  </si>
  <si>
    <t>In uncertain times, I usually expect the best.</t>
  </si>
  <si>
    <t>When I make a foolish mistake, I criticise myself.</t>
  </si>
  <si>
    <t>I'm always optimistic about my future.</t>
  </si>
  <si>
    <t>I seldom count on good things happening to me.</t>
  </si>
  <si>
    <t>In the event of someone driving into my car, my level of anger is</t>
  </si>
  <si>
    <t>I hardly ever expect things to go my way.</t>
  </si>
  <si>
    <t>When I have been wrongly overcharged for a bill, my annoyance level is</t>
  </si>
  <si>
    <t>Overall, I expect more good things to happen to me than bad.</t>
  </si>
  <si>
    <t>Results</t>
  </si>
  <si>
    <t>Interpretation</t>
  </si>
  <si>
    <t>6-10 This shows your optimism score when challenged = Resilience when compared to your first score. The lower the drop, the more resilient you are. Any drop over 1 point shows that work in this area is required. Congratualtions, your scores are still in the best range overall and refining your skills will further improve your resilience!</t>
  </si>
  <si>
    <t xml:space="preserve">ape </t>
  </si>
  <si>
    <t>0 to 3</t>
  </si>
  <si>
    <t>SCORE RANGE</t>
  </si>
  <si>
    <t>0 to 3.9</t>
  </si>
  <si>
    <t>4 to 5.9</t>
  </si>
  <si>
    <t>6 to 6.9</t>
  </si>
  <si>
    <t>7 to 10</t>
  </si>
  <si>
    <t>0 to 2.9</t>
  </si>
  <si>
    <t>3 to 4.9</t>
  </si>
  <si>
    <t>5 to 5.9</t>
  </si>
  <si>
    <t>6 to 10</t>
  </si>
  <si>
    <t>0-3 Very low - average 7.5. Self help with positivity essential for happiness in life! Taking control of your thought processes is possible and you have enormous benefits to be gained!</t>
  </si>
  <si>
    <t xml:space="preserve">4-6 Below the average of 7.5. Work to Improve outlook strongly recommended for a brighter future! You have major benefits to be gained by improving your thought processes and focussing on the positives in life!  </t>
  </si>
  <si>
    <t xml:space="preserve">7-8  In average range. Focussing on creating a positive outlook in life will see you flourish with enormous  potential for getting yourself to levels of success and happiness that will amaze you!  </t>
  </si>
  <si>
    <t>9-10  Above the average of 7.5. Congratulations, continue focussing on your positive outlook and inspire others! Already on the path of excellence, refining your skills can take you to incredibly higher levels!</t>
  </si>
  <si>
    <t>0-3.9 Compare this score to the one above and see how your perception of optimism rates to the measured optimism score. Learning skills to find positive solutions in life is especially important for you and IS ACHIEVABLE</t>
  </si>
  <si>
    <t xml:space="preserve">4-5.9 Compare this score to the one above and see how your perception of optimism rates to the measured optimism score. Learning more skills to find positive solutions will put you more in control of your life and get you on the path to success and happiness. </t>
  </si>
  <si>
    <t>6-6.9  Compare this score to the one above and see how your perception of optimism rates to the measured optimism score. While your score is average, improving your outlook will move you into the spectacular range for dramatic improvements in life!</t>
  </si>
  <si>
    <t xml:space="preserve">7-10 Compare this score to the one above and see how your perception of optimism rates to the measured optimism score. While your attitude is already outstanding, fine tuning your skills will reap even more benefits in all aspects of your life! </t>
  </si>
  <si>
    <t>0-2.9 This shows your optimism score when challenged = Resilience when compared to your first score. The lower the drop, the more resilient you are. Any drop over 1 point shows that work in this area is required. You have the most to gain by "eliminating the negative" and protecting your outlook from external events!</t>
  </si>
  <si>
    <t>3-4.9 This shows your optimism score when challenged = Resilience when compared to your first score. Any drop over 1 point shows that work in this area is required. You have much to gain by "eliminating the negative" and learning the skills to protect yourself from external events!</t>
  </si>
  <si>
    <t>5-5.9 This shows your optimism score when challenged = Resilience when compared to your first score. The lower the drop, the more resilient you are. Any drop over 1 point shows that work in this area is required. This is in the average range but huge benefits await by preventing external events from affecting your outlook!</t>
  </si>
  <si>
    <t>4 to 6</t>
  </si>
  <si>
    <t>7 to 8</t>
  </si>
  <si>
    <t>9 to 10</t>
  </si>
  <si>
    <t>WHATEVER GRAPHIC SUITS HERE  -ONLY ROW DEPTH CAN CHANGE!- (John's earlier wording  &gt;&gt;  Solutions to improving positivity are found in "Mastering Negative Impulsive Thoughts" Book. www.positivityexpert.com  2014 Copyright)</t>
  </si>
  <si>
    <t>LOT-R Score (Assessed Optimism Score)</t>
  </si>
  <si>
    <t>Resiliance score (positivity under pressure)</t>
  </si>
  <si>
    <t>IGNORE FROM COL. "Z" - ALL WORKING CELLS HIDDEN</t>
  </si>
  <si>
    <t>WARNING: Do NOT change SCORE RANGE 'ENTRY' Cells below - i.e.  Z23, AA23, etc.  (You MUST ONLY change the Numeric Nos in the cell. The "(Space)to(Space)" MUST remain!! Required for Formula)</t>
  </si>
  <si>
    <t>After my house has been burgled, my level of anger is</t>
  </si>
</sst>
</file>

<file path=xl/styles.xml><?xml version="1.0" encoding="utf-8"?>
<styleSheet xmlns="http://schemas.openxmlformats.org/spreadsheetml/2006/main">
  <numFmts count="1">
    <numFmt numFmtId="164" formatCode="0.0"/>
  </numFmts>
  <fonts count="17">
    <font>
      <sz val="12"/>
      <color theme="1"/>
      <name val="Calibri"/>
      <family val="2"/>
      <scheme val="minor"/>
    </font>
    <font>
      <sz val="14"/>
      <color theme="1"/>
      <name val="Calibri"/>
      <family val="2"/>
      <charset val="238"/>
      <scheme val="minor"/>
    </font>
    <font>
      <u/>
      <sz val="12"/>
      <color theme="10"/>
      <name val="Calibri"/>
      <family val="2"/>
      <scheme val="minor"/>
    </font>
    <font>
      <u/>
      <sz val="12"/>
      <color theme="11"/>
      <name val="Calibri"/>
      <family val="2"/>
      <scheme val="minor"/>
    </font>
    <font>
      <b/>
      <sz val="18"/>
      <color theme="1"/>
      <name val="Calibri"/>
      <family val="2"/>
      <charset val="238"/>
      <scheme val="minor"/>
    </font>
    <font>
      <b/>
      <sz val="14"/>
      <color theme="1"/>
      <name val="Calibri"/>
      <family val="2"/>
      <charset val="238"/>
      <scheme val="minor"/>
    </font>
    <font>
      <b/>
      <sz val="14"/>
      <color rgb="FF0000FF"/>
      <name val="Calibri"/>
      <family val="2"/>
      <charset val="238"/>
      <scheme val="minor"/>
    </font>
    <font>
      <sz val="8"/>
      <name val="Calibri"/>
      <family val="2"/>
      <scheme val="minor"/>
    </font>
    <font>
      <b/>
      <sz val="14"/>
      <color rgb="FFFF0000"/>
      <name val="Calibri"/>
      <family val="2"/>
      <charset val="238"/>
      <scheme val="minor"/>
    </font>
    <font>
      <b/>
      <sz val="16"/>
      <color theme="1"/>
      <name val="Calibri"/>
      <family val="2"/>
      <charset val="238"/>
      <scheme val="minor"/>
    </font>
    <font>
      <b/>
      <sz val="16"/>
      <color rgb="FFFF0000"/>
      <name val="Calibri"/>
      <family val="2"/>
      <charset val="238"/>
      <scheme val="minor"/>
    </font>
    <font>
      <sz val="14"/>
      <name val="Calibri"/>
      <family val="2"/>
      <charset val="238"/>
      <scheme val="minor"/>
    </font>
    <font>
      <sz val="14"/>
      <color theme="0"/>
      <name val="Calibri"/>
      <family val="2"/>
      <charset val="238"/>
      <scheme val="minor"/>
    </font>
    <font>
      <b/>
      <sz val="20"/>
      <color rgb="FFFF0000"/>
      <name val="Calibri"/>
      <scheme val="minor"/>
    </font>
    <font>
      <b/>
      <sz val="18"/>
      <color rgb="FF000000"/>
      <name val="Arial"/>
    </font>
    <font>
      <sz val="7.5"/>
      <color rgb="FF000000"/>
      <name val="Arial"/>
    </font>
    <font>
      <b/>
      <sz val="7.5"/>
      <color rgb="FF000000"/>
      <name val="Arial"/>
    </font>
  </fonts>
  <fills count="6">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FFF0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s>
  <cellStyleXfs count="9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84">
    <xf numFmtId="0" fontId="0" fillId="0" borderId="0" xfId="0"/>
    <xf numFmtId="0" fontId="4" fillId="3" borderId="1" xfId="0" applyNumberFormat="1" applyFont="1" applyFill="1" applyBorder="1" applyAlignment="1" applyProtection="1">
      <alignment horizontal="center" vertical="center"/>
      <protection locked="0" hidden="1"/>
    </xf>
    <xf numFmtId="0" fontId="1" fillId="0" borderId="0" xfId="0" applyFont="1" applyProtection="1"/>
    <xf numFmtId="0" fontId="5" fillId="0" borderId="1" xfId="0" applyFont="1" applyBorder="1" applyAlignment="1" applyProtection="1">
      <alignment horizontal="center" vertical="center" wrapText="1"/>
    </xf>
    <xf numFmtId="0" fontId="0" fillId="0" borderId="0" xfId="0" applyProtection="1"/>
    <xf numFmtId="0" fontId="1" fillId="0" borderId="0" xfId="0" applyFont="1" applyAlignment="1" applyProtection="1">
      <alignment horizontal="center" vertical="center" wrapText="1"/>
    </xf>
    <xf numFmtId="0" fontId="5" fillId="2" borderId="1" xfId="0" applyFont="1" applyFill="1" applyBorder="1" applyAlignment="1" applyProtection="1">
      <alignment vertical="center" wrapText="1"/>
    </xf>
    <xf numFmtId="0" fontId="8" fillId="0" borderId="0" xfId="0" applyFont="1" applyProtection="1"/>
    <xf numFmtId="0" fontId="5" fillId="2" borderId="5" xfId="0" applyFont="1" applyFill="1" applyBorder="1" applyAlignment="1" applyProtection="1">
      <alignment vertical="center" wrapText="1"/>
    </xf>
    <xf numFmtId="0" fontId="1" fillId="0" borderId="0" xfId="0" applyFont="1" applyAlignment="1" applyProtection="1">
      <alignment vertical="center" wrapText="1"/>
    </xf>
    <xf numFmtId="0" fontId="1" fillId="0" borderId="0" xfId="0" applyFont="1" applyAlignment="1" applyProtection="1">
      <alignment vertical="top" wrapText="1"/>
    </xf>
    <xf numFmtId="0" fontId="9" fillId="0" borderId="11" xfId="0" applyFont="1" applyBorder="1" applyAlignment="1" applyProtection="1">
      <alignment horizontal="center" vertical="top"/>
    </xf>
    <xf numFmtId="0" fontId="10" fillId="0" borderId="18"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4"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protection locked="0"/>
    </xf>
    <xf numFmtId="0" fontId="1" fillId="0" borderId="0" xfId="0" applyFont="1" applyAlignment="1" applyProtection="1">
      <alignment horizontal="center"/>
    </xf>
    <xf numFmtId="0" fontId="5" fillId="4" borderId="1" xfId="0" applyFont="1" applyFill="1" applyBorder="1" applyAlignment="1" applyProtection="1">
      <alignment horizontal="center" vertical="center" wrapText="1"/>
    </xf>
    <xf numFmtId="0" fontId="12" fillId="0" borderId="0" xfId="0" applyFont="1" applyAlignment="1" applyProtection="1">
      <alignment horizontal="center"/>
    </xf>
    <xf numFmtId="0" fontId="5" fillId="5" borderId="1" xfId="0" applyFont="1" applyFill="1" applyBorder="1" applyAlignment="1" applyProtection="1">
      <alignment horizontal="center" vertical="center" wrapText="1"/>
    </xf>
    <xf numFmtId="0" fontId="9" fillId="0" borderId="0" xfId="0" applyFont="1" applyBorder="1" applyAlignment="1" applyProtection="1">
      <alignment horizontal="center" vertical="top"/>
    </xf>
    <xf numFmtId="0" fontId="11" fillId="0" borderId="20"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23" xfId="0" applyFont="1" applyBorder="1" applyAlignment="1" applyProtection="1">
      <alignment vertical="center" wrapText="1"/>
    </xf>
    <xf numFmtId="0" fontId="9" fillId="0" borderId="0" xfId="0" applyFont="1" applyBorder="1" applyAlignment="1" applyProtection="1">
      <alignment horizontal="left" vertical="top"/>
    </xf>
    <xf numFmtId="0" fontId="13" fillId="0" borderId="0" xfId="0" applyFont="1" applyBorder="1" applyAlignment="1" applyProtection="1">
      <alignment horizontal="left" vertical="top"/>
    </xf>
    <xf numFmtId="0" fontId="14" fillId="0" borderId="0" xfId="0" applyFont="1"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center" vertical="center"/>
    </xf>
    <xf numFmtId="0" fontId="2" fillId="0" borderId="0" xfId="91" applyAlignment="1">
      <alignment horizontal="left" vertical="center"/>
    </xf>
    <xf numFmtId="0" fontId="8" fillId="0" borderId="2"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5" fillId="0" borderId="2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164" fontId="4" fillId="0" borderId="16" xfId="0" applyNumberFormat="1" applyFont="1" applyBorder="1" applyAlignment="1" applyProtection="1">
      <alignment horizontal="center" vertical="center" wrapText="1"/>
    </xf>
    <xf numFmtId="164" fontId="4" fillId="0" borderId="8" xfId="0" applyNumberFormat="1" applyFont="1" applyBorder="1" applyAlignment="1" applyProtection="1">
      <alignment horizontal="center" vertical="center" wrapText="1"/>
    </xf>
    <xf numFmtId="0" fontId="5" fillId="0" borderId="15"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10" fillId="0" borderId="0"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5" fillId="0" borderId="10" xfId="0" applyFont="1" applyBorder="1" applyAlignment="1" applyProtection="1">
      <alignment horizontal="center" vertical="center"/>
    </xf>
    <xf numFmtId="0" fontId="8" fillId="0" borderId="9" xfId="0" applyFont="1" applyBorder="1" applyAlignment="1" applyProtection="1">
      <alignment horizontal="center" vertical="center"/>
    </xf>
    <xf numFmtId="0" fontId="1" fillId="0" borderId="26" xfId="0" applyFont="1" applyBorder="1" applyAlignment="1" applyProtection="1">
      <alignment horizontal="center" vertical="center"/>
    </xf>
    <xf numFmtId="0" fontId="5" fillId="0" borderId="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7"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28" xfId="0" applyFont="1" applyBorder="1" applyAlignment="1" applyProtection="1">
      <alignment horizontal="left" vertical="center" wrapText="1"/>
    </xf>
    <xf numFmtId="0" fontId="5" fillId="0" borderId="24" xfId="0" applyFont="1" applyBorder="1" applyAlignment="1" applyProtection="1">
      <alignment horizontal="center" vertical="center" wrapText="1"/>
    </xf>
    <xf numFmtId="0" fontId="9" fillId="0" borderId="0" xfId="0" applyFont="1" applyBorder="1" applyAlignment="1" applyProtection="1">
      <alignment horizontal="center" vertical="top"/>
    </xf>
    <xf numFmtId="0" fontId="9" fillId="0" borderId="12" xfId="0" applyFont="1" applyBorder="1" applyAlignment="1" applyProtection="1">
      <alignment horizontal="center" vertical="top"/>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5" fillId="0" borderId="13"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164" fontId="4" fillId="0" borderId="15" xfId="0" applyNumberFormat="1" applyFont="1" applyBorder="1" applyAlignment="1" applyProtection="1">
      <alignment horizontal="center" vertical="center" wrapText="1"/>
    </xf>
    <xf numFmtId="0" fontId="5" fillId="0" borderId="25" xfId="0" applyFont="1" applyBorder="1" applyAlignment="1" applyProtection="1">
      <alignment horizontal="left" vertical="center" wrapText="1"/>
    </xf>
    <xf numFmtId="0" fontId="8"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1" fillId="0" borderId="0" xfId="0" applyFont="1" applyAlignment="1" applyProtection="1">
      <alignment horizontal="center"/>
    </xf>
  </cellXfs>
  <cellStyles count="9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cellStyle name="Normal" xfId="0" builtinId="0"/>
  </cellStyles>
  <dxfs count="1">
    <dxf>
      <font>
        <b/>
        <i val="0"/>
        <color theme="1"/>
      </font>
      <fill>
        <patternFill patternType="solid">
          <fgColor indexed="64"/>
          <bgColor rgb="FFE8DE4F"/>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amazon.com/Mastering-Negative-Impulsive-Thoughts-NITs-ebook/dp/B00NN0RR1E/ref=sr_1_1?s=digital-text&amp;ie=UTF8&amp;qid=1410941283&amp;sr=1-1&amp;keywords=mastering+negative+impulsive+thought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12700</xdr:rowOff>
    </xdr:from>
    <xdr:to>
      <xdr:col>16384</xdr:col>
      <xdr:colOff>12700</xdr:colOff>
      <xdr:row>29</xdr:row>
      <xdr:rowOff>2148</xdr:rowOff>
    </xdr:to>
    <xdr:pic>
      <xdr:nvPicPr>
        <xdr:cNvPr id="2" name="Picture 1" descr="Footer Advert.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0" y="14033500"/>
          <a:ext cx="8978900" cy="1386448"/>
        </a:xfrm>
        <a:prstGeom prst="rect">
          <a:avLst/>
        </a:prstGeom>
      </xdr:spPr>
    </xdr:pic>
    <xdr:clientData/>
  </xdr:twoCellAnchor>
  <xdr:twoCellAnchor editAs="oneCell">
    <xdr:from>
      <xdr:col>0</xdr:col>
      <xdr:colOff>0</xdr:colOff>
      <xdr:row>4</xdr:row>
      <xdr:rowOff>12700</xdr:rowOff>
    </xdr:from>
    <xdr:to>
      <xdr:col>16384</xdr:col>
      <xdr:colOff>25400</xdr:colOff>
      <xdr:row>5</xdr:row>
      <xdr:rowOff>35089</xdr:rowOff>
    </xdr:to>
    <xdr:pic>
      <xdr:nvPicPr>
        <xdr:cNvPr id="6" name="Picture 5" descr="DOWNLOAD HEADER.jpg">
          <a:hlinkClick xmlns:r="http://schemas.openxmlformats.org/officeDocument/2006/relationships" r:id="rId1"/>
        </xdr:cNvPr>
        <xdr:cNvPicPr>
          <a:picLocks noChangeAspect="1"/>
        </xdr:cNvPicPr>
      </xdr:nvPicPr>
      <xdr:blipFill>
        <a:blip xmlns:r="http://schemas.openxmlformats.org/officeDocument/2006/relationships" r:embed="rId3">
          <a:extLst>
            <a:ext uri="{28A0092B-C50C-407E-A947-70E740481C1C}">
              <a14:useLocalDpi xmlns="" xmlns:a14="http://schemas.microsoft.com/office/drawing/2010/main" val="0"/>
            </a:ext>
          </a:extLst>
        </a:blip>
        <a:stretch>
          <a:fillRect/>
        </a:stretch>
      </xdr:blipFill>
      <xdr:spPr>
        <a:xfrm>
          <a:off x="0" y="12700"/>
          <a:ext cx="8991600" cy="568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12700</xdr:colOff>
      <xdr:row>1048576</xdr:row>
      <xdr:rowOff>114300</xdr:rowOff>
    </xdr:to>
    <xdr:pic>
      <xdr:nvPicPr>
        <xdr:cNvPr id="3" name="Picture 2" descr="ANNETTE SPREADSHEET GUIDELINES.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7569200" cy="228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T30"/>
  <sheetViews>
    <sheetView workbookViewId="0">
      <pane ySplit="7" topLeftCell="A8" activePane="bottomLeft" state="frozenSplit"/>
      <selection activeCell="N5" sqref="N5"/>
      <selection pane="bottomLeft" activeCell="C8" sqref="C8"/>
    </sheetView>
  </sheetViews>
  <sheetFormatPr defaultColWidth="0" defaultRowHeight="33.950000000000003" customHeight="1" zeroHeight="1"/>
  <cols>
    <col min="1" max="1" width="24.375" style="2" customWidth="1"/>
    <col min="2" max="2" width="11" style="9" customWidth="1"/>
    <col min="3" max="13" width="4.875" style="9" customWidth="1"/>
    <col min="14" max="14" width="2.375" style="9" customWidth="1"/>
    <col min="15" max="17" width="2.375" style="2" customWidth="1"/>
    <col min="18" max="18" width="2.375" style="9" customWidth="1"/>
    <col min="19" max="21" width="2.375" style="10" customWidth="1"/>
    <col min="22" max="23" width="2.375" style="2" customWidth="1"/>
    <col min="24" max="24" width="5.375" style="2" customWidth="1"/>
    <col min="25" max="25" width="0.5" style="2" customWidth="1"/>
    <col min="26" max="29" width="19.5" style="2" hidden="1" customWidth="1"/>
    <col min="30" max="40" width="4.5" style="22" hidden="1" customWidth="1"/>
    <col min="41" max="41" width="8.625" style="22" hidden="1" customWidth="1"/>
    <col min="42" max="42" width="8.625" style="2" hidden="1" customWidth="1"/>
    <col min="43" max="45" width="8.5" style="2" hidden="1" customWidth="1"/>
    <col min="46" max="46" width="0" style="2" hidden="1" customWidth="1"/>
    <col min="47" max="16384" width="10.875" style="2" hidden="1"/>
  </cols>
  <sheetData>
    <row r="1" spans="1:42" ht="42" hidden="1" customHeight="1">
      <c r="A1" s="7"/>
      <c r="B1" s="79"/>
      <c r="C1" s="79"/>
      <c r="D1" s="79"/>
      <c r="E1" s="79"/>
      <c r="F1" s="79"/>
      <c r="G1" s="79"/>
      <c r="H1" s="79"/>
      <c r="I1" s="79"/>
      <c r="J1" s="79"/>
      <c r="K1" s="79"/>
      <c r="L1" s="79"/>
      <c r="M1" s="79"/>
      <c r="N1" s="79"/>
      <c r="O1" s="79"/>
      <c r="P1" s="79"/>
      <c r="Q1" s="79"/>
      <c r="R1" s="79"/>
      <c r="S1" s="79"/>
      <c r="T1" s="79"/>
      <c r="U1" s="79"/>
      <c r="V1" s="79"/>
      <c r="W1" s="79"/>
      <c r="X1" s="79"/>
    </row>
    <row r="2" spans="1:42" ht="15" hidden="1" customHeight="1">
      <c r="B2" s="80"/>
      <c r="C2" s="80"/>
      <c r="D2" s="80"/>
      <c r="E2" s="80"/>
      <c r="F2" s="80"/>
      <c r="G2" s="80"/>
      <c r="H2" s="80"/>
      <c r="I2" s="80"/>
      <c r="J2" s="80"/>
      <c r="K2" s="80"/>
      <c r="L2" s="80"/>
      <c r="M2" s="80"/>
      <c r="N2" s="80"/>
      <c r="O2" s="80"/>
      <c r="P2" s="80"/>
      <c r="Q2" s="80"/>
      <c r="R2" s="80"/>
      <c r="S2" s="80"/>
      <c r="T2" s="80"/>
      <c r="U2" s="80"/>
      <c r="V2" s="80"/>
      <c r="W2" s="80"/>
      <c r="X2" s="80"/>
    </row>
    <row r="3" spans="1:42" ht="42" hidden="1" customHeight="1">
      <c r="B3" s="80"/>
      <c r="C3" s="80"/>
      <c r="D3" s="80"/>
      <c r="E3" s="80"/>
      <c r="F3" s="80"/>
      <c r="G3" s="80"/>
      <c r="H3" s="80"/>
      <c r="I3" s="80"/>
      <c r="J3" s="80"/>
      <c r="K3" s="80"/>
      <c r="L3" s="80"/>
      <c r="M3" s="80"/>
      <c r="N3" s="80"/>
      <c r="O3" s="80"/>
      <c r="P3" s="80"/>
      <c r="Q3" s="80"/>
      <c r="R3" s="80"/>
      <c r="S3" s="80"/>
      <c r="T3" s="80"/>
      <c r="U3" s="80"/>
      <c r="V3" s="80"/>
      <c r="W3" s="80"/>
      <c r="X3" s="80"/>
    </row>
    <row r="4" spans="1:42" ht="42" hidden="1" customHeight="1">
      <c r="A4" s="83"/>
      <c r="B4" s="83"/>
      <c r="C4" s="83"/>
      <c r="D4" s="83"/>
      <c r="E4" s="83"/>
      <c r="F4" s="83"/>
      <c r="G4" s="83"/>
      <c r="H4" s="83"/>
      <c r="I4" s="83"/>
      <c r="J4" s="83"/>
      <c r="K4" s="83"/>
      <c r="L4" s="83"/>
      <c r="M4" s="83"/>
      <c r="N4" s="83"/>
      <c r="O4" s="83"/>
      <c r="P4" s="83"/>
      <c r="Q4" s="83"/>
      <c r="R4" s="83"/>
      <c r="S4" s="83"/>
      <c r="T4" s="83"/>
      <c r="U4" s="83"/>
      <c r="V4" s="83"/>
      <c r="W4" s="83"/>
      <c r="X4" s="83"/>
    </row>
    <row r="5" spans="1:42" ht="42.95" customHeight="1">
      <c r="A5" s="55"/>
      <c r="B5" s="55"/>
      <c r="C5" s="55"/>
      <c r="D5" s="55"/>
      <c r="E5" s="55"/>
      <c r="F5" s="55"/>
      <c r="G5" s="55"/>
      <c r="H5" s="55"/>
      <c r="I5" s="55"/>
      <c r="J5" s="55"/>
      <c r="K5" s="55"/>
      <c r="L5" s="55"/>
      <c r="M5" s="55"/>
      <c r="N5" s="55"/>
      <c r="O5" s="55"/>
      <c r="P5" s="55"/>
      <c r="Q5" s="55"/>
      <c r="R5" s="55"/>
      <c r="S5" s="55"/>
      <c r="T5" s="55"/>
      <c r="U5" s="55"/>
      <c r="V5" s="55"/>
      <c r="W5" s="55"/>
      <c r="X5" s="55"/>
      <c r="Y5" s="55"/>
    </row>
    <row r="6" spans="1:42" s="5" customFormat="1" ht="21.95" customHeight="1">
      <c r="A6" s="73"/>
      <c r="B6" s="74"/>
      <c r="C6" s="70" t="s">
        <v>5</v>
      </c>
      <c r="D6" s="71"/>
      <c r="E6" s="72"/>
      <c r="F6" s="3"/>
      <c r="G6" s="3"/>
      <c r="H6" s="3"/>
      <c r="I6" s="3"/>
      <c r="J6" s="3"/>
      <c r="K6" s="70" t="s">
        <v>6</v>
      </c>
      <c r="L6" s="71"/>
      <c r="M6" s="72"/>
      <c r="N6" s="11"/>
      <c r="O6" s="68"/>
      <c r="P6" s="68"/>
      <c r="Q6" s="68"/>
      <c r="R6" s="68"/>
      <c r="S6" s="68"/>
      <c r="T6" s="68"/>
      <c r="U6" s="68"/>
      <c r="V6" s="68"/>
      <c r="W6" s="68"/>
      <c r="X6" s="68"/>
      <c r="Y6" s="68"/>
      <c r="Z6" s="26"/>
      <c r="AA6" s="26"/>
      <c r="AB6" s="26"/>
    </row>
    <row r="7" spans="1:42" s="5" customFormat="1" ht="45.95" customHeight="1">
      <c r="A7" s="81" t="s">
        <v>7</v>
      </c>
      <c r="B7" s="82"/>
      <c r="C7" s="3">
        <v>0</v>
      </c>
      <c r="D7" s="3">
        <v>1</v>
      </c>
      <c r="E7" s="3">
        <v>2</v>
      </c>
      <c r="F7" s="3">
        <v>3</v>
      </c>
      <c r="G7" s="3">
        <v>4</v>
      </c>
      <c r="H7" s="3">
        <v>5</v>
      </c>
      <c r="I7" s="3">
        <v>6</v>
      </c>
      <c r="J7" s="3">
        <v>7</v>
      </c>
      <c r="K7" s="3">
        <v>8</v>
      </c>
      <c r="L7" s="3">
        <v>9</v>
      </c>
      <c r="M7" s="3">
        <v>10</v>
      </c>
      <c r="N7" s="11"/>
      <c r="O7" s="68"/>
      <c r="P7" s="68"/>
      <c r="Q7" s="68"/>
      <c r="R7" s="68"/>
      <c r="S7" s="68"/>
      <c r="T7" s="68"/>
      <c r="U7" s="68"/>
      <c r="V7" s="68"/>
      <c r="W7" s="68"/>
      <c r="X7" s="68"/>
      <c r="Y7" s="68"/>
      <c r="Z7" s="26"/>
      <c r="AA7" s="26"/>
      <c r="AB7" s="26"/>
    </row>
    <row r="8" spans="1:42" ht="48.95" customHeight="1">
      <c r="A8" s="61" t="s">
        <v>0</v>
      </c>
      <c r="B8" s="62"/>
      <c r="C8" s="1"/>
      <c r="D8" s="1"/>
      <c r="E8" s="1"/>
      <c r="F8" s="1"/>
      <c r="G8" s="1"/>
      <c r="H8" s="1"/>
      <c r="I8" s="1"/>
      <c r="J8" s="1"/>
      <c r="K8" s="1"/>
      <c r="L8" s="1"/>
      <c r="M8" s="21"/>
      <c r="N8" s="6"/>
      <c r="O8" s="68"/>
      <c r="P8" s="68"/>
      <c r="Q8" s="68"/>
      <c r="R8" s="68"/>
      <c r="S8" s="68"/>
      <c r="T8" s="68"/>
      <c r="U8" s="68"/>
      <c r="V8" s="68"/>
      <c r="W8" s="68"/>
      <c r="X8" s="68"/>
      <c r="Y8" s="68"/>
      <c r="Z8" s="37" t="s">
        <v>48</v>
      </c>
      <c r="AA8" s="36"/>
      <c r="AB8" s="26"/>
      <c r="AC8" s="4"/>
      <c r="AD8" s="23">
        <f>C8*0</f>
        <v>0</v>
      </c>
      <c r="AE8" s="23">
        <f>D8*1</f>
        <v>0</v>
      </c>
      <c r="AF8" s="23">
        <f>E8*2</f>
        <v>0</v>
      </c>
      <c r="AG8" s="23">
        <f>F8*3</f>
        <v>0</v>
      </c>
      <c r="AH8" s="23">
        <f>G8*4</f>
        <v>0</v>
      </c>
      <c r="AI8" s="23">
        <f>H8*5</f>
        <v>0</v>
      </c>
      <c r="AJ8" s="23">
        <f>I8*6</f>
        <v>0</v>
      </c>
      <c r="AK8" s="23">
        <f>J8*7</f>
        <v>0</v>
      </c>
      <c r="AL8" s="23">
        <f>K8*8</f>
        <v>0</v>
      </c>
      <c r="AM8" s="23">
        <f>L8*9</f>
        <v>0</v>
      </c>
      <c r="AN8" s="23">
        <f>M8*10</f>
        <v>0</v>
      </c>
      <c r="AO8" s="25">
        <f>AD8+AE8+AF8+AG8+AH8+AI8+AJ8+AK8+AL8+AM8+AN8</f>
        <v>0</v>
      </c>
      <c r="AP8" s="7" t="str">
        <f>A8</f>
        <v xml:space="preserve">All things considered, how would you rate yourself on an optimism scale? </v>
      </c>
    </row>
    <row r="9" spans="1:42" ht="42.95" customHeight="1">
      <c r="A9" s="61" t="s">
        <v>8</v>
      </c>
      <c r="B9" s="62"/>
      <c r="C9" s="1"/>
      <c r="D9" s="1"/>
      <c r="E9" s="1"/>
      <c r="F9" s="1"/>
      <c r="G9" s="1"/>
      <c r="H9" s="1"/>
      <c r="I9" s="1"/>
      <c r="J9" s="1"/>
      <c r="K9" s="1"/>
      <c r="L9" s="1"/>
      <c r="M9" s="21"/>
      <c r="N9" s="6"/>
      <c r="O9" s="68"/>
      <c r="P9" s="68"/>
      <c r="Q9" s="68"/>
      <c r="R9" s="68"/>
      <c r="S9" s="68"/>
      <c r="T9" s="68"/>
      <c r="U9" s="68"/>
      <c r="V9" s="68"/>
      <c r="W9" s="68"/>
      <c r="X9" s="68"/>
      <c r="Y9" s="68"/>
      <c r="Z9" s="26"/>
      <c r="AA9" s="26"/>
      <c r="AB9" s="26"/>
      <c r="AC9" s="4"/>
      <c r="AD9" s="23">
        <f t="shared" ref="AD9:AD21" si="0">C9*0</f>
        <v>0</v>
      </c>
      <c r="AE9" s="23">
        <f t="shared" ref="AE9:AE21" si="1">D9*1</f>
        <v>0</v>
      </c>
      <c r="AF9" s="23">
        <f t="shared" ref="AF9:AF21" si="2">E9*2</f>
        <v>0</v>
      </c>
      <c r="AG9" s="23">
        <f t="shared" ref="AG9:AG21" si="3">F9*3</f>
        <v>0</v>
      </c>
      <c r="AH9" s="23">
        <f t="shared" ref="AH9:AH21" si="4">G9*4</f>
        <v>0</v>
      </c>
      <c r="AI9" s="23">
        <f t="shared" ref="AI9:AI21" si="5">H9*5</f>
        <v>0</v>
      </c>
      <c r="AJ9" s="23">
        <f t="shared" ref="AJ9:AJ21" si="6">I9*6</f>
        <v>0</v>
      </c>
      <c r="AK9" s="23">
        <f t="shared" ref="AK9:AK21" si="7">J9*7</f>
        <v>0</v>
      </c>
      <c r="AL9" s="23">
        <f t="shared" ref="AL9:AL21" si="8">K9*8</f>
        <v>0</v>
      </c>
      <c r="AM9" s="23">
        <f t="shared" ref="AM9:AM21" si="9">L9*9</f>
        <v>0</v>
      </c>
      <c r="AN9" s="23">
        <f t="shared" ref="AN9:AN21" si="10">M9*10</f>
        <v>0</v>
      </c>
      <c r="AO9" s="25">
        <f t="shared" ref="AO9:AO21" si="11">AD9+AE9+AF9+AG9+AH9+AI9+AJ9+AK9+AL9+AM9+AN9</f>
        <v>0</v>
      </c>
      <c r="AP9" s="7" t="str">
        <f t="shared" ref="AP9:AP21" si="12">A9</f>
        <v>If something can go wrong for me, it will.</v>
      </c>
    </row>
    <row r="10" spans="1:42" ht="42.95" customHeight="1">
      <c r="A10" s="61" t="s">
        <v>1</v>
      </c>
      <c r="B10" s="62"/>
      <c r="C10" s="1"/>
      <c r="D10" s="1"/>
      <c r="E10" s="1"/>
      <c r="F10" s="1"/>
      <c r="G10" s="1"/>
      <c r="H10" s="1"/>
      <c r="I10" s="1"/>
      <c r="J10" s="1"/>
      <c r="K10" s="1"/>
      <c r="L10" s="1"/>
      <c r="M10" s="21"/>
      <c r="N10" s="6"/>
      <c r="O10" s="68"/>
      <c r="P10" s="68"/>
      <c r="Q10" s="68"/>
      <c r="R10" s="68"/>
      <c r="S10" s="68"/>
      <c r="T10" s="68"/>
      <c r="U10" s="68"/>
      <c r="V10" s="68"/>
      <c r="W10" s="68"/>
      <c r="X10" s="68"/>
      <c r="Y10" s="68"/>
      <c r="Z10" s="26"/>
      <c r="AA10" s="26"/>
      <c r="AB10" s="26"/>
      <c r="AC10" s="4"/>
      <c r="AD10" s="23">
        <f t="shared" si="0"/>
        <v>0</v>
      </c>
      <c r="AE10" s="23">
        <f t="shared" si="1"/>
        <v>0</v>
      </c>
      <c r="AF10" s="23">
        <f t="shared" si="2"/>
        <v>0</v>
      </c>
      <c r="AG10" s="23">
        <f t="shared" si="3"/>
        <v>0</v>
      </c>
      <c r="AH10" s="23">
        <f t="shared" si="4"/>
        <v>0</v>
      </c>
      <c r="AI10" s="23">
        <f t="shared" si="5"/>
        <v>0</v>
      </c>
      <c r="AJ10" s="23">
        <f t="shared" si="6"/>
        <v>0</v>
      </c>
      <c r="AK10" s="23">
        <f t="shared" si="7"/>
        <v>0</v>
      </c>
      <c r="AL10" s="23">
        <f t="shared" si="8"/>
        <v>0</v>
      </c>
      <c r="AM10" s="23">
        <f t="shared" si="9"/>
        <v>0</v>
      </c>
      <c r="AN10" s="23">
        <f t="shared" si="10"/>
        <v>0</v>
      </c>
      <c r="AO10" s="25">
        <f t="shared" si="11"/>
        <v>0</v>
      </c>
      <c r="AP10" s="7" t="str">
        <f t="shared" si="12"/>
        <v>When I am criticised personally, it hurts my feelings</v>
      </c>
    </row>
    <row r="11" spans="1:42" ht="42.95" customHeight="1">
      <c r="A11" s="61" t="s">
        <v>9</v>
      </c>
      <c r="B11" s="62"/>
      <c r="C11" s="1"/>
      <c r="D11" s="1"/>
      <c r="E11" s="1"/>
      <c r="F11" s="1"/>
      <c r="G11" s="1"/>
      <c r="H11" s="1"/>
      <c r="I11" s="1"/>
      <c r="J11" s="1"/>
      <c r="K11" s="1"/>
      <c r="L11" s="1"/>
      <c r="M11" s="21"/>
      <c r="N11" s="6"/>
      <c r="O11" s="68"/>
      <c r="P11" s="68"/>
      <c r="Q11" s="68"/>
      <c r="R11" s="68"/>
      <c r="S11" s="68"/>
      <c r="T11" s="68"/>
      <c r="U11" s="68"/>
      <c r="V11" s="68"/>
      <c r="W11" s="68"/>
      <c r="X11" s="68"/>
      <c r="Y11" s="68"/>
      <c r="Z11" s="26"/>
      <c r="AA11" s="26"/>
      <c r="AB11" s="26"/>
      <c r="AC11" s="4"/>
      <c r="AD11" s="23">
        <f t="shared" si="0"/>
        <v>0</v>
      </c>
      <c r="AE11" s="23">
        <f t="shared" si="1"/>
        <v>0</v>
      </c>
      <c r="AF11" s="23">
        <f t="shared" si="2"/>
        <v>0</v>
      </c>
      <c r="AG11" s="23">
        <f t="shared" si="3"/>
        <v>0</v>
      </c>
      <c r="AH11" s="23">
        <f t="shared" si="4"/>
        <v>0</v>
      </c>
      <c r="AI11" s="23">
        <f t="shared" si="5"/>
        <v>0</v>
      </c>
      <c r="AJ11" s="23">
        <f t="shared" si="6"/>
        <v>0</v>
      </c>
      <c r="AK11" s="23">
        <f t="shared" si="7"/>
        <v>0</v>
      </c>
      <c r="AL11" s="23">
        <f t="shared" si="8"/>
        <v>0</v>
      </c>
      <c r="AM11" s="23">
        <f t="shared" si="9"/>
        <v>0</v>
      </c>
      <c r="AN11" s="23">
        <f t="shared" si="10"/>
        <v>0</v>
      </c>
      <c r="AO11" s="25">
        <f t="shared" si="11"/>
        <v>0</v>
      </c>
      <c r="AP11" s="7" t="str">
        <f t="shared" si="12"/>
        <v>In uncertain times, I usually expect the best.</v>
      </c>
    </row>
    <row r="12" spans="1:42" ht="42.95" customHeight="1">
      <c r="A12" s="61" t="s">
        <v>10</v>
      </c>
      <c r="B12" s="62"/>
      <c r="C12" s="1"/>
      <c r="D12" s="1"/>
      <c r="E12" s="1"/>
      <c r="F12" s="1"/>
      <c r="G12" s="1"/>
      <c r="H12" s="1"/>
      <c r="I12" s="1"/>
      <c r="J12" s="1"/>
      <c r="K12" s="1"/>
      <c r="L12" s="1"/>
      <c r="M12" s="21"/>
      <c r="N12" s="6"/>
      <c r="O12" s="68"/>
      <c r="P12" s="68"/>
      <c r="Q12" s="68"/>
      <c r="R12" s="68"/>
      <c r="S12" s="68"/>
      <c r="T12" s="68"/>
      <c r="U12" s="68"/>
      <c r="V12" s="68"/>
      <c r="W12" s="68"/>
      <c r="X12" s="68"/>
      <c r="Y12" s="68"/>
      <c r="Z12" s="26"/>
      <c r="AA12" s="26"/>
      <c r="AB12" s="26"/>
      <c r="AC12" s="4"/>
      <c r="AD12" s="23">
        <f t="shared" si="0"/>
        <v>0</v>
      </c>
      <c r="AE12" s="23">
        <f t="shared" si="1"/>
        <v>0</v>
      </c>
      <c r="AF12" s="23">
        <f t="shared" si="2"/>
        <v>0</v>
      </c>
      <c r="AG12" s="23">
        <f t="shared" si="3"/>
        <v>0</v>
      </c>
      <c r="AH12" s="23">
        <f t="shared" si="4"/>
        <v>0</v>
      </c>
      <c r="AI12" s="23">
        <f t="shared" si="5"/>
        <v>0</v>
      </c>
      <c r="AJ12" s="23">
        <f t="shared" si="6"/>
        <v>0</v>
      </c>
      <c r="AK12" s="23">
        <f t="shared" si="7"/>
        <v>0</v>
      </c>
      <c r="AL12" s="23">
        <f t="shared" si="8"/>
        <v>0</v>
      </c>
      <c r="AM12" s="23">
        <f t="shared" si="9"/>
        <v>0</v>
      </c>
      <c r="AN12" s="23">
        <f t="shared" si="10"/>
        <v>0</v>
      </c>
      <c r="AO12" s="25">
        <f t="shared" si="11"/>
        <v>0</v>
      </c>
      <c r="AP12" s="7" t="str">
        <f t="shared" si="12"/>
        <v>When I make a foolish mistake, I criticise myself.</v>
      </c>
    </row>
    <row r="13" spans="1:42" ht="42.95" customHeight="1">
      <c r="A13" s="61" t="s">
        <v>11</v>
      </c>
      <c r="B13" s="62"/>
      <c r="C13" s="1"/>
      <c r="D13" s="1"/>
      <c r="E13" s="1"/>
      <c r="F13" s="1"/>
      <c r="G13" s="1"/>
      <c r="H13" s="1"/>
      <c r="I13" s="1"/>
      <c r="J13" s="1"/>
      <c r="K13" s="1"/>
      <c r="L13" s="1"/>
      <c r="M13" s="21"/>
      <c r="N13" s="6"/>
      <c r="O13" s="68"/>
      <c r="P13" s="68"/>
      <c r="Q13" s="68"/>
      <c r="R13" s="68"/>
      <c r="S13" s="68"/>
      <c r="T13" s="68"/>
      <c r="U13" s="68"/>
      <c r="V13" s="68"/>
      <c r="W13" s="68"/>
      <c r="X13" s="68"/>
      <c r="Y13" s="68"/>
      <c r="Z13" s="26"/>
      <c r="AA13" s="26"/>
      <c r="AB13" s="26"/>
      <c r="AC13" s="4"/>
      <c r="AD13" s="23">
        <f t="shared" si="0"/>
        <v>0</v>
      </c>
      <c r="AE13" s="23">
        <f t="shared" si="1"/>
        <v>0</v>
      </c>
      <c r="AF13" s="23">
        <f t="shared" si="2"/>
        <v>0</v>
      </c>
      <c r="AG13" s="23">
        <f t="shared" si="3"/>
        <v>0</v>
      </c>
      <c r="AH13" s="23">
        <f t="shared" si="4"/>
        <v>0</v>
      </c>
      <c r="AI13" s="23">
        <f t="shared" si="5"/>
        <v>0</v>
      </c>
      <c r="AJ13" s="23">
        <f t="shared" si="6"/>
        <v>0</v>
      </c>
      <c r="AK13" s="23">
        <f t="shared" si="7"/>
        <v>0</v>
      </c>
      <c r="AL13" s="23">
        <f t="shared" si="8"/>
        <v>0</v>
      </c>
      <c r="AM13" s="23">
        <f t="shared" si="9"/>
        <v>0</v>
      </c>
      <c r="AN13" s="23">
        <f t="shared" si="10"/>
        <v>0</v>
      </c>
      <c r="AO13" s="25">
        <f t="shared" si="11"/>
        <v>0</v>
      </c>
      <c r="AP13" s="7" t="str">
        <f t="shared" si="12"/>
        <v>I'm always optimistic about my future.</v>
      </c>
    </row>
    <row r="14" spans="1:42" ht="48.95" customHeight="1">
      <c r="A14" s="61" t="s">
        <v>2</v>
      </c>
      <c r="B14" s="62"/>
      <c r="C14" s="1"/>
      <c r="D14" s="1"/>
      <c r="E14" s="1"/>
      <c r="F14" s="1"/>
      <c r="G14" s="1"/>
      <c r="H14" s="1"/>
      <c r="I14" s="1"/>
      <c r="J14" s="1"/>
      <c r="K14" s="1"/>
      <c r="L14" s="1"/>
      <c r="M14" s="21"/>
      <c r="N14" s="6"/>
      <c r="O14" s="68"/>
      <c r="P14" s="68"/>
      <c r="Q14" s="68"/>
      <c r="R14" s="68"/>
      <c r="S14" s="68"/>
      <c r="T14" s="68"/>
      <c r="U14" s="68"/>
      <c r="V14" s="68"/>
      <c r="W14" s="68"/>
      <c r="X14" s="68"/>
      <c r="Y14" s="68"/>
      <c r="Z14" s="26"/>
      <c r="AA14" s="26"/>
      <c r="AB14" s="26"/>
      <c r="AC14" s="4"/>
      <c r="AD14" s="23">
        <f t="shared" si="0"/>
        <v>0</v>
      </c>
      <c r="AE14" s="23">
        <f t="shared" si="1"/>
        <v>0</v>
      </c>
      <c r="AF14" s="23">
        <f t="shared" si="2"/>
        <v>0</v>
      </c>
      <c r="AG14" s="23">
        <f t="shared" si="3"/>
        <v>0</v>
      </c>
      <c r="AH14" s="23">
        <f t="shared" si="4"/>
        <v>0</v>
      </c>
      <c r="AI14" s="23">
        <f t="shared" si="5"/>
        <v>0</v>
      </c>
      <c r="AJ14" s="23">
        <f t="shared" si="6"/>
        <v>0</v>
      </c>
      <c r="AK14" s="23">
        <f t="shared" si="7"/>
        <v>0</v>
      </c>
      <c r="AL14" s="23">
        <f t="shared" si="8"/>
        <v>0</v>
      </c>
      <c r="AM14" s="23">
        <f t="shared" si="9"/>
        <v>0</v>
      </c>
      <c r="AN14" s="23">
        <f t="shared" si="10"/>
        <v>0</v>
      </c>
      <c r="AO14" s="25">
        <f t="shared" si="11"/>
        <v>0</v>
      </c>
      <c r="AP14" s="7" t="str">
        <f t="shared" si="12"/>
        <v>When someone drives badly on the road, my level of annoyance is</v>
      </c>
    </row>
    <row r="15" spans="1:42" ht="42.95" customHeight="1">
      <c r="A15" s="61" t="s">
        <v>12</v>
      </c>
      <c r="B15" s="62"/>
      <c r="C15" s="1"/>
      <c r="D15" s="1"/>
      <c r="E15" s="1"/>
      <c r="F15" s="1"/>
      <c r="G15" s="1"/>
      <c r="H15" s="1"/>
      <c r="I15" s="1"/>
      <c r="J15" s="1"/>
      <c r="K15" s="1"/>
      <c r="L15" s="1"/>
      <c r="M15" s="21"/>
      <c r="N15" s="6"/>
      <c r="O15" s="68"/>
      <c r="P15" s="68"/>
      <c r="Q15" s="68"/>
      <c r="R15" s="68"/>
      <c r="S15" s="68"/>
      <c r="T15" s="68"/>
      <c r="U15" s="68"/>
      <c r="V15" s="68"/>
      <c r="W15" s="68"/>
      <c r="X15" s="68"/>
      <c r="Y15" s="68"/>
      <c r="Z15" s="26"/>
      <c r="AA15" s="26"/>
      <c r="AB15" s="26"/>
      <c r="AC15" s="4"/>
      <c r="AD15" s="23">
        <f t="shared" si="0"/>
        <v>0</v>
      </c>
      <c r="AE15" s="23">
        <f t="shared" si="1"/>
        <v>0</v>
      </c>
      <c r="AF15" s="23">
        <f t="shared" si="2"/>
        <v>0</v>
      </c>
      <c r="AG15" s="23">
        <f t="shared" si="3"/>
        <v>0</v>
      </c>
      <c r="AH15" s="23">
        <f t="shared" si="4"/>
        <v>0</v>
      </c>
      <c r="AI15" s="23">
        <f t="shared" si="5"/>
        <v>0</v>
      </c>
      <c r="AJ15" s="23">
        <f t="shared" si="6"/>
        <v>0</v>
      </c>
      <c r="AK15" s="23">
        <f t="shared" si="7"/>
        <v>0</v>
      </c>
      <c r="AL15" s="23">
        <f t="shared" si="8"/>
        <v>0</v>
      </c>
      <c r="AM15" s="23">
        <f t="shared" si="9"/>
        <v>0</v>
      </c>
      <c r="AN15" s="23">
        <f t="shared" si="10"/>
        <v>0</v>
      </c>
      <c r="AO15" s="25">
        <f t="shared" si="11"/>
        <v>0</v>
      </c>
      <c r="AP15" s="7" t="str">
        <f t="shared" si="12"/>
        <v>I seldom count on good things happening to me.</v>
      </c>
    </row>
    <row r="16" spans="1:42" ht="42.95" customHeight="1">
      <c r="A16" s="61" t="s">
        <v>13</v>
      </c>
      <c r="B16" s="62"/>
      <c r="C16" s="1"/>
      <c r="D16" s="1"/>
      <c r="E16" s="1"/>
      <c r="F16" s="1"/>
      <c r="G16" s="1"/>
      <c r="H16" s="1"/>
      <c r="I16" s="1"/>
      <c r="J16" s="1"/>
      <c r="K16" s="1"/>
      <c r="L16" s="1"/>
      <c r="M16" s="21"/>
      <c r="N16" s="6"/>
      <c r="O16" s="68"/>
      <c r="P16" s="68"/>
      <c r="Q16" s="68"/>
      <c r="R16" s="68"/>
      <c r="S16" s="68"/>
      <c r="T16" s="68"/>
      <c r="U16" s="68"/>
      <c r="V16" s="68"/>
      <c r="W16" s="68"/>
      <c r="X16" s="68"/>
      <c r="Y16" s="68"/>
      <c r="Z16" s="26"/>
      <c r="AA16" s="26"/>
      <c r="AB16" s="26"/>
      <c r="AC16" s="4"/>
      <c r="AD16" s="23">
        <f t="shared" si="0"/>
        <v>0</v>
      </c>
      <c r="AE16" s="23">
        <f t="shared" si="1"/>
        <v>0</v>
      </c>
      <c r="AF16" s="23">
        <f t="shared" si="2"/>
        <v>0</v>
      </c>
      <c r="AG16" s="23">
        <f t="shared" si="3"/>
        <v>0</v>
      </c>
      <c r="AH16" s="23">
        <f t="shared" si="4"/>
        <v>0</v>
      </c>
      <c r="AI16" s="23">
        <f t="shared" si="5"/>
        <v>0</v>
      </c>
      <c r="AJ16" s="23">
        <f t="shared" si="6"/>
        <v>0</v>
      </c>
      <c r="AK16" s="23">
        <f t="shared" si="7"/>
        <v>0</v>
      </c>
      <c r="AL16" s="23">
        <f t="shared" si="8"/>
        <v>0</v>
      </c>
      <c r="AM16" s="23">
        <f t="shared" si="9"/>
        <v>0</v>
      </c>
      <c r="AN16" s="23">
        <f t="shared" si="10"/>
        <v>0</v>
      </c>
      <c r="AO16" s="25">
        <f t="shared" si="11"/>
        <v>0</v>
      </c>
      <c r="AP16" s="7" t="str">
        <f t="shared" si="12"/>
        <v>In the event of someone driving into my car, my level of anger is</v>
      </c>
    </row>
    <row r="17" spans="1:46" ht="42.95" customHeight="1">
      <c r="A17" s="61" t="s">
        <v>14</v>
      </c>
      <c r="B17" s="62"/>
      <c r="C17" s="1"/>
      <c r="D17" s="1"/>
      <c r="E17" s="1"/>
      <c r="F17" s="1"/>
      <c r="G17" s="1"/>
      <c r="H17" s="1"/>
      <c r="I17" s="1"/>
      <c r="J17" s="1"/>
      <c r="K17" s="1"/>
      <c r="L17" s="1"/>
      <c r="M17" s="21"/>
      <c r="N17" s="6"/>
      <c r="O17" s="68"/>
      <c r="P17" s="68"/>
      <c r="Q17" s="68"/>
      <c r="R17" s="68"/>
      <c r="S17" s="68"/>
      <c r="T17" s="68"/>
      <c r="U17" s="68"/>
      <c r="V17" s="68"/>
      <c r="W17" s="68"/>
      <c r="X17" s="68"/>
      <c r="Y17" s="68"/>
      <c r="Z17" s="26"/>
      <c r="AA17" s="26"/>
      <c r="AB17" s="26"/>
      <c r="AC17" s="4"/>
      <c r="AD17" s="23">
        <f t="shared" si="0"/>
        <v>0</v>
      </c>
      <c r="AE17" s="23">
        <f t="shared" si="1"/>
        <v>0</v>
      </c>
      <c r="AF17" s="23">
        <f t="shared" si="2"/>
        <v>0</v>
      </c>
      <c r="AG17" s="23">
        <f t="shared" si="3"/>
        <v>0</v>
      </c>
      <c r="AH17" s="23">
        <f t="shared" si="4"/>
        <v>0</v>
      </c>
      <c r="AI17" s="23">
        <f t="shared" si="5"/>
        <v>0</v>
      </c>
      <c r="AJ17" s="23">
        <f t="shared" si="6"/>
        <v>0</v>
      </c>
      <c r="AK17" s="23">
        <f t="shared" si="7"/>
        <v>0</v>
      </c>
      <c r="AL17" s="23">
        <f t="shared" si="8"/>
        <v>0</v>
      </c>
      <c r="AM17" s="23">
        <f t="shared" si="9"/>
        <v>0</v>
      </c>
      <c r="AN17" s="23">
        <f t="shared" si="10"/>
        <v>0</v>
      </c>
      <c r="AO17" s="25">
        <f t="shared" si="11"/>
        <v>0</v>
      </c>
      <c r="AP17" s="7" t="str">
        <f t="shared" si="12"/>
        <v>I hardly ever expect things to go my way.</v>
      </c>
    </row>
    <row r="18" spans="1:46" ht="54" customHeight="1">
      <c r="A18" s="61" t="s">
        <v>15</v>
      </c>
      <c r="B18" s="62"/>
      <c r="C18" s="1"/>
      <c r="D18" s="1"/>
      <c r="E18" s="1"/>
      <c r="F18" s="1"/>
      <c r="G18" s="1"/>
      <c r="H18" s="1"/>
      <c r="I18" s="1"/>
      <c r="J18" s="1"/>
      <c r="K18" s="1"/>
      <c r="L18" s="1"/>
      <c r="M18" s="21"/>
      <c r="N18" s="6"/>
      <c r="O18" s="68"/>
      <c r="P18" s="68"/>
      <c r="Q18" s="68"/>
      <c r="R18" s="68"/>
      <c r="S18" s="68"/>
      <c r="T18" s="68"/>
      <c r="U18" s="68"/>
      <c r="V18" s="68"/>
      <c r="W18" s="68"/>
      <c r="X18" s="68"/>
      <c r="Y18" s="68"/>
      <c r="Z18" s="26"/>
      <c r="AA18" s="26"/>
      <c r="AB18" s="26"/>
      <c r="AC18" s="4"/>
      <c r="AD18" s="23">
        <f t="shared" si="0"/>
        <v>0</v>
      </c>
      <c r="AE18" s="23">
        <f t="shared" si="1"/>
        <v>0</v>
      </c>
      <c r="AF18" s="23">
        <f t="shared" si="2"/>
        <v>0</v>
      </c>
      <c r="AG18" s="23">
        <f t="shared" si="3"/>
        <v>0</v>
      </c>
      <c r="AH18" s="23">
        <f t="shared" si="4"/>
        <v>0</v>
      </c>
      <c r="AI18" s="23">
        <f t="shared" si="5"/>
        <v>0</v>
      </c>
      <c r="AJ18" s="23">
        <f t="shared" si="6"/>
        <v>0</v>
      </c>
      <c r="AK18" s="23">
        <f t="shared" si="7"/>
        <v>0</v>
      </c>
      <c r="AL18" s="23">
        <f t="shared" si="8"/>
        <v>0</v>
      </c>
      <c r="AM18" s="23">
        <f t="shared" si="9"/>
        <v>0</v>
      </c>
      <c r="AN18" s="23">
        <f t="shared" si="10"/>
        <v>0</v>
      </c>
      <c r="AO18" s="25">
        <f t="shared" si="11"/>
        <v>0</v>
      </c>
      <c r="AP18" s="7" t="str">
        <f t="shared" si="12"/>
        <v>When I have been wrongly overcharged for a bill, my annoyance level is</v>
      </c>
    </row>
    <row r="19" spans="1:46" ht="42.95" customHeight="1">
      <c r="A19" s="61" t="s">
        <v>16</v>
      </c>
      <c r="B19" s="62"/>
      <c r="C19" s="1"/>
      <c r="D19" s="1"/>
      <c r="E19" s="1"/>
      <c r="F19" s="1"/>
      <c r="G19" s="1"/>
      <c r="H19" s="1"/>
      <c r="I19" s="1"/>
      <c r="J19" s="1"/>
      <c r="K19" s="1"/>
      <c r="L19" s="1"/>
      <c r="M19" s="21"/>
      <c r="N19" s="6"/>
      <c r="O19" s="68"/>
      <c r="P19" s="68"/>
      <c r="Q19" s="68"/>
      <c r="R19" s="68"/>
      <c r="S19" s="68"/>
      <c r="T19" s="68"/>
      <c r="U19" s="68"/>
      <c r="V19" s="68"/>
      <c r="W19" s="68"/>
      <c r="X19" s="68"/>
      <c r="Y19" s="68"/>
      <c r="Z19" s="26"/>
      <c r="AA19" s="26"/>
      <c r="AB19" s="26"/>
      <c r="AC19" s="4"/>
      <c r="AD19" s="23">
        <f t="shared" si="0"/>
        <v>0</v>
      </c>
      <c r="AE19" s="23">
        <f t="shared" si="1"/>
        <v>0</v>
      </c>
      <c r="AF19" s="23">
        <f t="shared" si="2"/>
        <v>0</v>
      </c>
      <c r="AG19" s="23">
        <f t="shared" si="3"/>
        <v>0</v>
      </c>
      <c r="AH19" s="23">
        <f t="shared" si="4"/>
        <v>0</v>
      </c>
      <c r="AI19" s="23">
        <f t="shared" si="5"/>
        <v>0</v>
      </c>
      <c r="AJ19" s="23">
        <f t="shared" si="6"/>
        <v>0</v>
      </c>
      <c r="AK19" s="23">
        <f t="shared" si="7"/>
        <v>0</v>
      </c>
      <c r="AL19" s="23">
        <f t="shared" si="8"/>
        <v>0</v>
      </c>
      <c r="AM19" s="23">
        <f t="shared" si="9"/>
        <v>0</v>
      </c>
      <c r="AN19" s="23">
        <f t="shared" si="10"/>
        <v>0</v>
      </c>
      <c r="AO19" s="25">
        <f t="shared" si="11"/>
        <v>0</v>
      </c>
      <c r="AP19" s="7" t="str">
        <f t="shared" si="12"/>
        <v>Overall, I expect more good things to happen to me than bad.</v>
      </c>
    </row>
    <row r="20" spans="1:46" ht="42.95" customHeight="1">
      <c r="A20" s="61" t="s">
        <v>50</v>
      </c>
      <c r="B20" s="62"/>
      <c r="C20" s="1"/>
      <c r="D20" s="1"/>
      <c r="E20" s="1"/>
      <c r="F20" s="1"/>
      <c r="G20" s="1"/>
      <c r="H20" s="1"/>
      <c r="I20" s="1"/>
      <c r="J20" s="1"/>
      <c r="K20" s="1"/>
      <c r="L20" s="1"/>
      <c r="M20" s="21"/>
      <c r="N20" s="6"/>
      <c r="O20" s="68"/>
      <c r="P20" s="68"/>
      <c r="Q20" s="68"/>
      <c r="R20" s="68"/>
      <c r="S20" s="68"/>
      <c r="T20" s="68"/>
      <c r="U20" s="68"/>
      <c r="V20" s="68"/>
      <c r="W20" s="68"/>
      <c r="X20" s="68"/>
      <c r="Y20" s="68"/>
      <c r="Z20" s="63" t="s">
        <v>49</v>
      </c>
      <c r="AA20" s="63"/>
      <c r="AB20" s="63"/>
      <c r="AC20" s="64"/>
      <c r="AD20" s="23">
        <f t="shared" si="0"/>
        <v>0</v>
      </c>
      <c r="AE20" s="23">
        <f t="shared" si="1"/>
        <v>0</v>
      </c>
      <c r="AF20" s="23">
        <f t="shared" si="2"/>
        <v>0</v>
      </c>
      <c r="AG20" s="23">
        <f t="shared" si="3"/>
        <v>0</v>
      </c>
      <c r="AH20" s="23">
        <f t="shared" si="4"/>
        <v>0</v>
      </c>
      <c r="AI20" s="23">
        <f t="shared" si="5"/>
        <v>0</v>
      </c>
      <c r="AJ20" s="23">
        <f t="shared" si="6"/>
        <v>0</v>
      </c>
      <c r="AK20" s="23">
        <f t="shared" si="7"/>
        <v>0</v>
      </c>
      <c r="AL20" s="23">
        <f t="shared" si="8"/>
        <v>0</v>
      </c>
      <c r="AM20" s="23">
        <f t="shared" si="9"/>
        <v>0</v>
      </c>
      <c r="AN20" s="23">
        <f t="shared" si="10"/>
        <v>0</v>
      </c>
      <c r="AO20" s="25">
        <f t="shared" si="11"/>
        <v>0</v>
      </c>
      <c r="AP20" s="7" t="str">
        <f t="shared" si="12"/>
        <v>After my house has been burgled, my level of anger is</v>
      </c>
    </row>
    <row r="21" spans="1:46" ht="42.95" customHeight="1" thickBot="1">
      <c r="A21" s="75" t="s">
        <v>3</v>
      </c>
      <c r="B21" s="76"/>
      <c r="C21" s="1"/>
      <c r="D21" s="1"/>
      <c r="E21" s="1"/>
      <c r="F21" s="1"/>
      <c r="G21" s="1"/>
      <c r="H21" s="1"/>
      <c r="I21" s="1"/>
      <c r="J21" s="1"/>
      <c r="K21" s="1"/>
      <c r="L21" s="1"/>
      <c r="M21" s="21"/>
      <c r="N21" s="8"/>
      <c r="O21" s="69"/>
      <c r="P21" s="69"/>
      <c r="Q21" s="69"/>
      <c r="R21" s="69"/>
      <c r="S21" s="69"/>
      <c r="T21" s="69"/>
      <c r="U21" s="69"/>
      <c r="V21" s="69"/>
      <c r="W21" s="69"/>
      <c r="X21" s="69"/>
      <c r="Y21" s="69"/>
      <c r="Z21" s="65"/>
      <c r="AA21" s="65"/>
      <c r="AB21" s="65"/>
      <c r="AC21" s="66"/>
      <c r="AD21" s="23">
        <f t="shared" si="0"/>
        <v>0</v>
      </c>
      <c r="AE21" s="23">
        <f t="shared" si="1"/>
        <v>0</v>
      </c>
      <c r="AF21" s="23">
        <f t="shared" si="2"/>
        <v>0</v>
      </c>
      <c r="AG21" s="23">
        <f t="shared" si="3"/>
        <v>0</v>
      </c>
      <c r="AH21" s="23">
        <f t="shared" si="4"/>
        <v>0</v>
      </c>
      <c r="AI21" s="23">
        <f t="shared" si="5"/>
        <v>0</v>
      </c>
      <c r="AJ21" s="23">
        <f t="shared" si="6"/>
        <v>0</v>
      </c>
      <c r="AK21" s="23">
        <f t="shared" si="7"/>
        <v>0</v>
      </c>
      <c r="AL21" s="23">
        <f t="shared" si="8"/>
        <v>0</v>
      </c>
      <c r="AM21" s="23">
        <f t="shared" si="9"/>
        <v>0</v>
      </c>
      <c r="AN21" s="23">
        <f t="shared" si="10"/>
        <v>0</v>
      </c>
      <c r="AO21" s="25">
        <f t="shared" si="11"/>
        <v>0</v>
      </c>
      <c r="AP21" s="7" t="str">
        <f t="shared" si="12"/>
        <v>I feel that life is an exciting adventure</v>
      </c>
      <c r="AQ21" s="9"/>
      <c r="AR21" s="10"/>
      <c r="AS21" s="10"/>
      <c r="AT21" s="10"/>
    </row>
    <row r="22" spans="1:46" ht="30.95" customHeight="1" thickBot="1">
      <c r="A22" s="59" t="s">
        <v>17</v>
      </c>
      <c r="B22" s="60"/>
      <c r="C22" s="57" t="s">
        <v>18</v>
      </c>
      <c r="D22" s="58"/>
      <c r="E22" s="58"/>
      <c r="F22" s="58"/>
      <c r="G22" s="58"/>
      <c r="H22" s="58"/>
      <c r="I22" s="58"/>
      <c r="J22" s="58"/>
      <c r="K22" s="58"/>
      <c r="L22" s="58"/>
      <c r="M22" s="58"/>
      <c r="N22" s="58"/>
      <c r="O22" s="58"/>
      <c r="P22" s="58"/>
      <c r="Q22" s="58"/>
      <c r="R22" s="58"/>
      <c r="S22" s="58"/>
      <c r="T22" s="58"/>
      <c r="U22" s="58"/>
      <c r="V22" s="58"/>
      <c r="W22" s="58"/>
      <c r="X22" s="58"/>
      <c r="Y22" s="58"/>
      <c r="Z22" s="14" t="s">
        <v>22</v>
      </c>
      <c r="AA22" s="12" t="s">
        <v>22</v>
      </c>
      <c r="AB22" s="12" t="s">
        <v>22</v>
      </c>
      <c r="AC22" s="13" t="s">
        <v>22</v>
      </c>
    </row>
    <row r="23" spans="1:46" ht="20.100000000000001" customHeight="1">
      <c r="A23" s="67" t="s">
        <v>4</v>
      </c>
      <c r="B23" s="77">
        <f>AO8</f>
        <v>0</v>
      </c>
      <c r="C23" s="51" t="str">
        <f>IF(AND($B23&gt;=AH23,$B23&lt;=AL23),Z24,IF(AND($B23&gt;=AI23,$B23&lt;=AM23),AA24,IF(AND($B23&gt;=AJ23,$B23&lt;=AN23),AB24,IF(AND($B23&gt;=AK23,$B23&lt;=AO23),AC24,""))))</f>
        <v>0-3 Very low - average 7.5. Self help with positivity essential for happiness in life! Taking control of your thought processes is possible and you have enormous benefits to be gained!</v>
      </c>
      <c r="D23" s="51"/>
      <c r="E23" s="51"/>
      <c r="F23" s="51"/>
      <c r="G23" s="51"/>
      <c r="H23" s="51"/>
      <c r="I23" s="51"/>
      <c r="J23" s="51"/>
      <c r="K23" s="51"/>
      <c r="L23" s="51"/>
      <c r="M23" s="51"/>
      <c r="N23" s="51"/>
      <c r="O23" s="51"/>
      <c r="P23" s="51"/>
      <c r="Q23" s="51"/>
      <c r="R23" s="51"/>
      <c r="S23" s="51"/>
      <c r="T23" s="51"/>
      <c r="U23" s="51"/>
      <c r="V23" s="51"/>
      <c r="W23" s="51"/>
      <c r="X23" s="51"/>
      <c r="Y23" s="78"/>
      <c r="Z23" s="15" t="s">
        <v>21</v>
      </c>
      <c r="AA23" s="16" t="s">
        <v>42</v>
      </c>
      <c r="AB23" s="16" t="s">
        <v>43</v>
      </c>
      <c r="AC23" s="17" t="s">
        <v>44</v>
      </c>
      <c r="AD23" s="24">
        <f>SEARCH(" to ",Z23)</f>
        <v>2</v>
      </c>
      <c r="AE23" s="24">
        <f>SEARCH(" to ",AA23)</f>
        <v>2</v>
      </c>
      <c r="AF23" s="24">
        <f>SEARCH(" to ",AB23)</f>
        <v>2</v>
      </c>
      <c r="AG23" s="24">
        <f>SEARCH(" to ",AC23)</f>
        <v>2</v>
      </c>
      <c r="AH23" s="24">
        <f>LEFT(Z23,AD23-1)*1</f>
        <v>0</v>
      </c>
      <c r="AI23" s="24">
        <f>LEFT(AA23,AE23-1)*1</f>
        <v>4</v>
      </c>
      <c r="AJ23" s="24">
        <f>LEFT(AB23,AF23-1)*1</f>
        <v>7</v>
      </c>
      <c r="AK23" s="24">
        <f>LEFT(AC23,AG23-1)*1</f>
        <v>9</v>
      </c>
      <c r="AL23" s="24">
        <f>RIGHT(Z23,LEN(Z23)-AD23-3)*1</f>
        <v>3</v>
      </c>
      <c r="AM23" s="24">
        <f>RIGHT(AA23,LEN(AA23)-AE23-3)*1</f>
        <v>6</v>
      </c>
      <c r="AN23" s="24">
        <f>RIGHT(AB23,LEN(AB23)-AF23-3)*1</f>
        <v>8</v>
      </c>
      <c r="AO23" s="24">
        <f>RIGHT(AC23,LEN(AC23)-AG23-3)*1</f>
        <v>10</v>
      </c>
    </row>
    <row r="24" spans="1:46" ht="99.95" customHeight="1" thickBot="1">
      <c r="A24" s="48"/>
      <c r="B24" s="50"/>
      <c r="C24" s="56"/>
      <c r="D24" s="56"/>
      <c r="E24" s="56"/>
      <c r="F24" s="56"/>
      <c r="G24" s="56"/>
      <c r="H24" s="56"/>
      <c r="I24" s="56"/>
      <c r="J24" s="56"/>
      <c r="K24" s="56"/>
      <c r="L24" s="56"/>
      <c r="M24" s="56"/>
      <c r="N24" s="56"/>
      <c r="O24" s="56"/>
      <c r="P24" s="56"/>
      <c r="Q24" s="56"/>
      <c r="R24" s="56"/>
      <c r="S24" s="56"/>
      <c r="T24" s="56"/>
      <c r="U24" s="56"/>
      <c r="V24" s="56"/>
      <c r="W24" s="56"/>
      <c r="X24" s="56"/>
      <c r="Y24" s="52"/>
      <c r="Z24" s="27" t="s">
        <v>31</v>
      </c>
      <c r="AA24" s="28" t="s">
        <v>32</v>
      </c>
      <c r="AB24" s="28" t="s">
        <v>33</v>
      </c>
      <c r="AC24" s="29" t="s">
        <v>34</v>
      </c>
      <c r="AD24" s="24"/>
      <c r="AE24" s="24"/>
      <c r="AF24" s="24"/>
      <c r="AG24" s="24"/>
      <c r="AH24" s="24"/>
      <c r="AI24" s="24"/>
      <c r="AJ24" s="24"/>
      <c r="AK24" s="24"/>
      <c r="AL24" s="24"/>
      <c r="AM24" s="24"/>
      <c r="AN24" s="24"/>
      <c r="AO24" s="24"/>
    </row>
    <row r="25" spans="1:46" ht="20.100000000000001" customHeight="1">
      <c r="A25" s="67" t="s">
        <v>46</v>
      </c>
      <c r="B25" s="77">
        <f>(-AO9+AO11+AO13+30-AO15-AO17+AO19)/6</f>
        <v>5</v>
      </c>
      <c r="C25" s="51" t="str">
        <f>IF(AND($B25&gt;=AH25,$B25&lt;=AL25),Z26,IF(AND($B25&gt;=AI25,$B25&lt;=AM25),AA26,IF(AND($B25&gt;=AJ25,$B25&lt;=AN25),AB26,IF(AND($B25&gt;=AK25,$B25&lt;=AO25),AC26,""))))</f>
        <v xml:space="preserve">4-5.9 Compare this score to the one above and see how your perception of optimism rates to the measured optimism score. Learning more skills to find positive solutions will put you more in control of your life and get you on the path to success and happiness. </v>
      </c>
      <c r="D25" s="51"/>
      <c r="E25" s="51"/>
      <c r="F25" s="51"/>
      <c r="G25" s="51"/>
      <c r="H25" s="51"/>
      <c r="I25" s="51"/>
      <c r="J25" s="51"/>
      <c r="K25" s="51"/>
      <c r="L25" s="51"/>
      <c r="M25" s="51"/>
      <c r="N25" s="51"/>
      <c r="O25" s="51"/>
      <c r="P25" s="51"/>
      <c r="Q25" s="51"/>
      <c r="R25" s="51"/>
      <c r="S25" s="51"/>
      <c r="T25" s="51"/>
      <c r="U25" s="51"/>
      <c r="V25" s="51"/>
      <c r="W25" s="51"/>
      <c r="X25" s="51"/>
      <c r="Y25" s="52"/>
      <c r="Z25" s="18" t="s">
        <v>23</v>
      </c>
      <c r="AA25" s="19" t="s">
        <v>24</v>
      </c>
      <c r="AB25" s="19" t="s">
        <v>25</v>
      </c>
      <c r="AC25" s="20" t="s">
        <v>26</v>
      </c>
      <c r="AD25" s="24">
        <f>SEARCH(" to ",Z25)</f>
        <v>2</v>
      </c>
      <c r="AE25" s="24">
        <f>SEARCH(" to ",AA25)</f>
        <v>2</v>
      </c>
      <c r="AF25" s="24">
        <f>SEARCH(" to ",AB25)</f>
        <v>2</v>
      </c>
      <c r="AG25" s="24">
        <f>SEARCH(" to ",AC25)</f>
        <v>2</v>
      </c>
      <c r="AH25" s="24">
        <f>LEFT(Z25,AD25-1)*1</f>
        <v>0</v>
      </c>
      <c r="AI25" s="24">
        <f>LEFT(AA25,AE25-1)*1</f>
        <v>4</v>
      </c>
      <c r="AJ25" s="24">
        <f>LEFT(AB25,AF25-1)*1</f>
        <v>6</v>
      </c>
      <c r="AK25" s="24">
        <f>LEFT(AC25,AG25-1)*1</f>
        <v>7</v>
      </c>
      <c r="AL25" s="24">
        <f>RIGHT(Z25,LEN(Z25)-AD25-3)*1</f>
        <v>3.9</v>
      </c>
      <c r="AM25" s="24">
        <f>RIGHT(AA25,LEN(AA25)-AE25-3)*1</f>
        <v>5.9</v>
      </c>
      <c r="AN25" s="24">
        <f>RIGHT(AB25,LEN(AB25)-AF25-3)*1</f>
        <v>6.9</v>
      </c>
      <c r="AO25" s="24">
        <f>RIGHT(AC25,LEN(AC25)-AG25-3)*1</f>
        <v>10</v>
      </c>
    </row>
    <row r="26" spans="1:46" ht="99.95" customHeight="1" thickBot="1">
      <c r="A26" s="48"/>
      <c r="B26" s="50"/>
      <c r="C26" s="56"/>
      <c r="D26" s="56"/>
      <c r="E26" s="56"/>
      <c r="F26" s="56"/>
      <c r="G26" s="56"/>
      <c r="H26" s="56"/>
      <c r="I26" s="56"/>
      <c r="J26" s="56"/>
      <c r="K26" s="56"/>
      <c r="L26" s="56"/>
      <c r="M26" s="56"/>
      <c r="N26" s="56"/>
      <c r="O26" s="56"/>
      <c r="P26" s="56"/>
      <c r="Q26" s="56"/>
      <c r="R26" s="56"/>
      <c r="S26" s="56"/>
      <c r="T26" s="56"/>
      <c r="U26" s="56"/>
      <c r="V26" s="56"/>
      <c r="W26" s="56"/>
      <c r="X26" s="56"/>
      <c r="Y26" s="52"/>
      <c r="Z26" s="30" t="s">
        <v>35</v>
      </c>
      <c r="AA26" s="31" t="s">
        <v>36</v>
      </c>
      <c r="AB26" s="31" t="s">
        <v>37</v>
      </c>
      <c r="AC26" s="32" t="s">
        <v>38</v>
      </c>
      <c r="AD26" s="24"/>
      <c r="AE26" s="24"/>
      <c r="AF26" s="24"/>
      <c r="AG26" s="24"/>
      <c r="AH26" s="24"/>
      <c r="AI26" s="24"/>
      <c r="AJ26" s="24"/>
      <c r="AK26" s="24"/>
      <c r="AL26" s="24"/>
      <c r="AM26" s="24"/>
      <c r="AN26" s="24"/>
      <c r="AO26" s="24"/>
    </row>
    <row r="27" spans="1:46" ht="20.100000000000001" customHeight="1">
      <c r="A27" s="47" t="s">
        <v>47</v>
      </c>
      <c r="B27" s="49">
        <f>(50-AO10-AO12-AO14-AO16-AO20+AO21)/6</f>
        <v>8.3333333333333339</v>
      </c>
      <c r="C27" s="51" t="str">
        <f>IF(AND($B27&gt;=AH27,$B27&lt;=AL27),Z28,IF(AND($B27&gt;=AI27,$B27&lt;=AM27),AA28,IF(AND($B27&gt;=AJ27,$B27&lt;=AN27),AB28,IF(AND($B27&gt;=AK27,$B27&lt;=AO27),AC28,""))))</f>
        <v>6-10 This shows your optimism score when challenged = Resilience when compared to your first score. The lower the drop, the more resilient you are. Any drop over 1 point shows that work in this area is required. Congratualtions, your scores are still in the best range overall and refining your skills will further improve your resilience!</v>
      </c>
      <c r="D27" s="51"/>
      <c r="E27" s="51"/>
      <c r="F27" s="51"/>
      <c r="G27" s="51"/>
      <c r="H27" s="51"/>
      <c r="I27" s="51"/>
      <c r="J27" s="51"/>
      <c r="K27" s="51"/>
      <c r="L27" s="51"/>
      <c r="M27" s="51"/>
      <c r="N27" s="51"/>
      <c r="O27" s="51"/>
      <c r="P27" s="51"/>
      <c r="Q27" s="51"/>
      <c r="R27" s="51"/>
      <c r="S27" s="51"/>
      <c r="T27" s="51"/>
      <c r="U27" s="51"/>
      <c r="V27" s="51"/>
      <c r="W27" s="51"/>
      <c r="X27" s="51"/>
      <c r="Y27" s="52"/>
      <c r="Z27" s="18" t="s">
        <v>27</v>
      </c>
      <c r="AA27" s="19" t="s">
        <v>28</v>
      </c>
      <c r="AB27" s="19" t="s">
        <v>29</v>
      </c>
      <c r="AC27" s="20" t="s">
        <v>30</v>
      </c>
      <c r="AD27" s="24">
        <f>SEARCH(" to ",Z27)</f>
        <v>2</v>
      </c>
      <c r="AE27" s="24">
        <f>SEARCH(" to ",AA27)</f>
        <v>2</v>
      </c>
      <c r="AF27" s="24">
        <f>SEARCH(" to ",AB27)</f>
        <v>2</v>
      </c>
      <c r="AG27" s="24">
        <f>SEARCH(" to ",AC27)</f>
        <v>2</v>
      </c>
      <c r="AH27" s="24">
        <f>LEFT(Z27,AD27-1)*1</f>
        <v>0</v>
      </c>
      <c r="AI27" s="24">
        <f>LEFT(AA27,AE27-1)*1</f>
        <v>3</v>
      </c>
      <c r="AJ27" s="24">
        <f>LEFT(AB27,AF27-1)*1</f>
        <v>5</v>
      </c>
      <c r="AK27" s="24">
        <f>LEFT(AC27,AG27-1)*1</f>
        <v>6</v>
      </c>
      <c r="AL27" s="24">
        <f>RIGHT(Z27,LEN(Z27)-AD27-3)*1</f>
        <v>2.9</v>
      </c>
      <c r="AM27" s="24">
        <f>RIGHT(AA27,LEN(AA27)-AE27-3)*1</f>
        <v>4.9000000000000004</v>
      </c>
      <c r="AN27" s="24">
        <f>RIGHT(AB27,LEN(AB27)-AF27-3)*1</f>
        <v>5.9</v>
      </c>
      <c r="AO27" s="24">
        <f>RIGHT(AC27,LEN(AC27)-AG27-3)*1</f>
        <v>10</v>
      </c>
    </row>
    <row r="28" spans="1:46" ht="99.95" customHeight="1" thickBot="1">
      <c r="A28" s="48"/>
      <c r="B28" s="50"/>
      <c r="C28" s="53"/>
      <c r="D28" s="53"/>
      <c r="E28" s="53"/>
      <c r="F28" s="53"/>
      <c r="G28" s="53"/>
      <c r="H28" s="53"/>
      <c r="I28" s="53"/>
      <c r="J28" s="53"/>
      <c r="K28" s="53"/>
      <c r="L28" s="53"/>
      <c r="M28" s="53"/>
      <c r="N28" s="53"/>
      <c r="O28" s="53"/>
      <c r="P28" s="53"/>
      <c r="Q28" s="53"/>
      <c r="R28" s="53"/>
      <c r="S28" s="53"/>
      <c r="T28" s="53"/>
      <c r="U28" s="53"/>
      <c r="V28" s="53"/>
      <c r="W28" s="53"/>
      <c r="X28" s="53"/>
      <c r="Y28" s="54"/>
      <c r="Z28" s="33" t="s">
        <v>39</v>
      </c>
      <c r="AA28" s="34" t="s">
        <v>40</v>
      </c>
      <c r="AB28" s="34" t="s">
        <v>41</v>
      </c>
      <c r="AC28" s="35" t="s">
        <v>19</v>
      </c>
    </row>
    <row r="29" spans="1:46" ht="110.1" customHeight="1">
      <c r="A29" s="44"/>
      <c r="B29" s="45"/>
      <c r="C29" s="45"/>
      <c r="D29" s="45"/>
      <c r="E29" s="45"/>
      <c r="F29" s="45"/>
      <c r="G29" s="45"/>
      <c r="H29" s="45"/>
      <c r="I29" s="45"/>
      <c r="J29" s="45"/>
      <c r="K29" s="45"/>
      <c r="L29" s="45"/>
      <c r="M29" s="45"/>
      <c r="N29" s="45"/>
      <c r="O29" s="45"/>
      <c r="P29" s="45"/>
      <c r="Q29" s="45"/>
      <c r="R29" s="45"/>
      <c r="S29" s="45"/>
      <c r="T29" s="45"/>
      <c r="U29" s="45"/>
      <c r="V29" s="45"/>
      <c r="W29" s="45"/>
      <c r="X29" s="45"/>
      <c r="Y29" s="46"/>
      <c r="Z29" s="2" t="s">
        <v>20</v>
      </c>
    </row>
    <row r="30" spans="1:46" ht="33.950000000000003" hidden="1" customHeight="1">
      <c r="A30" s="44" t="s">
        <v>45</v>
      </c>
      <c r="B30" s="45"/>
      <c r="C30" s="45"/>
      <c r="D30" s="45"/>
      <c r="E30" s="45"/>
      <c r="F30" s="45"/>
      <c r="G30" s="45"/>
      <c r="H30" s="45"/>
      <c r="I30" s="45"/>
      <c r="J30" s="45"/>
      <c r="K30" s="45"/>
      <c r="L30" s="45"/>
      <c r="M30" s="45"/>
      <c r="N30" s="45"/>
      <c r="O30" s="45"/>
      <c r="P30" s="45"/>
      <c r="Q30" s="45"/>
      <c r="R30" s="45"/>
      <c r="S30" s="45"/>
      <c r="T30" s="45"/>
      <c r="U30" s="45"/>
      <c r="V30" s="45"/>
      <c r="W30" s="45"/>
      <c r="X30" s="45"/>
      <c r="Y30" s="46"/>
    </row>
  </sheetData>
  <sheetProtection selectLockedCells="1"/>
  <mergeCells count="38">
    <mergeCell ref="C23:Y24"/>
    <mergeCell ref="B1:X1"/>
    <mergeCell ref="B2:X2"/>
    <mergeCell ref="B3:X3"/>
    <mergeCell ref="A7:B7"/>
    <mergeCell ref="A4:X4"/>
    <mergeCell ref="Z20:AC21"/>
    <mergeCell ref="A25:A26"/>
    <mergeCell ref="O6:Y21"/>
    <mergeCell ref="A15:B15"/>
    <mergeCell ref="A16:B16"/>
    <mergeCell ref="A17:B17"/>
    <mergeCell ref="C6:E6"/>
    <mergeCell ref="K6:M6"/>
    <mergeCell ref="A6:B6"/>
    <mergeCell ref="A18:B18"/>
    <mergeCell ref="A19:B19"/>
    <mergeCell ref="A20:B20"/>
    <mergeCell ref="A21:B21"/>
    <mergeCell ref="A23:A24"/>
    <mergeCell ref="B23:B24"/>
    <mergeCell ref="B25:B26"/>
    <mergeCell ref="A30:Y30"/>
    <mergeCell ref="A27:A28"/>
    <mergeCell ref="B27:B28"/>
    <mergeCell ref="C27:Y28"/>
    <mergeCell ref="A5:Y5"/>
    <mergeCell ref="C25:Y26"/>
    <mergeCell ref="C22:Y22"/>
    <mergeCell ref="A22:B22"/>
    <mergeCell ref="A29:Y29"/>
    <mergeCell ref="A8:B8"/>
    <mergeCell ref="A9:B9"/>
    <mergeCell ref="A10:B10"/>
    <mergeCell ref="A11:B11"/>
    <mergeCell ref="A12:B12"/>
    <mergeCell ref="A13:B13"/>
    <mergeCell ref="A14:B14"/>
  </mergeCells>
  <phoneticPr fontId="7" type="noConversion"/>
  <conditionalFormatting sqref="C8:M21">
    <cfRule type="cellIs" dxfId="0" priority="1" operator="greaterThan">
      <formula>0</formula>
    </cfRule>
  </conditionalFormatting>
  <dataValidations xWindow="445" yWindow="355" count="1">
    <dataValidation type="whole" allowBlank="1" showErrorMessage="1" errorTitle="ERROR" error="Please ONLY enter a Numeric &quot;1&quot; in this field!" prompt="Please Enter a numeric 1 if you intend to use this device in this location!_x000d_" sqref="C8:M21">
      <formula1>1</formula1>
      <formula2>1</formula2>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120"/>
  <sheetViews>
    <sheetView tabSelected="1" workbookViewId="0">
      <selection activeCell="A120" sqref="A120:XFD120"/>
    </sheetView>
  </sheetViews>
  <sheetFormatPr defaultColWidth="0" defaultRowHeight="15.75" zeroHeight="1"/>
  <cols>
    <col min="1" max="9" width="10.875" customWidth="1"/>
    <col min="10" max="10" width="1.625" customWidth="1"/>
    <col min="11" max="16384" width="10.875" hidden="1"/>
  </cols>
  <sheetData>
    <row r="1" spans="1:1" ht="23.25">
      <c r="A1" s="38"/>
    </row>
    <row r="2" spans="1:1">
      <c r="A2" s="40"/>
    </row>
    <row r="3" spans="1:1">
      <c r="A3" s="40"/>
    </row>
    <row r="4" spans="1:1">
      <c r="A4" s="40"/>
    </row>
    <row r="5" spans="1:1">
      <c r="A5" s="41"/>
    </row>
    <row r="6" spans="1:1">
      <c r="A6" s="40"/>
    </row>
    <row r="7" spans="1:1">
      <c r="A7" s="40"/>
    </row>
    <row r="8" spans="1:1">
      <c r="A8" s="40"/>
    </row>
    <row r="9" spans="1:1">
      <c r="A9" s="40"/>
    </row>
    <row r="10" spans="1:1">
      <c r="A10" s="40"/>
    </row>
    <row r="11" spans="1:1">
      <c r="A11" s="42"/>
    </row>
    <row r="12" spans="1:1">
      <c r="A12" s="39"/>
    </row>
    <row r="13" spans="1:1">
      <c r="A13" s="40"/>
    </row>
    <row r="14" spans="1:1">
      <c r="A14" s="40"/>
    </row>
    <row r="15" spans="1:1">
      <c r="A15" s="40"/>
    </row>
    <row r="16" spans="1:1">
      <c r="A16" s="40"/>
    </row>
    <row r="17" spans="1:1">
      <c r="A17" s="40"/>
    </row>
    <row r="18" spans="1:1">
      <c r="A18" s="40"/>
    </row>
    <row r="19" spans="1:1">
      <c r="A19" s="40"/>
    </row>
    <row r="20" spans="1:1">
      <c r="A20" s="40"/>
    </row>
    <row r="21" spans="1:1">
      <c r="A21" s="40"/>
    </row>
    <row r="22" spans="1:1">
      <c r="A22" s="40"/>
    </row>
    <row r="23" spans="1:1">
      <c r="A23" s="40"/>
    </row>
    <row r="24" spans="1:1"/>
    <row r="25" spans="1:1"/>
    <row r="26" spans="1:1">
      <c r="A26" s="43"/>
    </row>
    <row r="27" spans="1:1"/>
    <row r="28" spans="1:1"/>
    <row r="29" spans="1:1"/>
    <row r="30" spans="1:1"/>
    <row r="31" spans="1:1"/>
    <row r="32" spans="1:1"/>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hidden="1"/>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AGREEMENT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 Macintosh</dc:creator>
  <cp:lastModifiedBy>Annette</cp:lastModifiedBy>
  <dcterms:created xsi:type="dcterms:W3CDTF">2014-10-05T10:23:31Z</dcterms:created>
  <dcterms:modified xsi:type="dcterms:W3CDTF">2015-01-13T00:53:19Z</dcterms:modified>
</cp:coreProperties>
</file>